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<sst xmlns="http://schemas.openxmlformats.org/spreadsheetml/2006/main" count="115" uniqueCount="48">
  <si>
    <t>乡镇</t>
  </si>
  <si>
    <t>创建作物</t>
  </si>
  <si>
    <t>实施主体名称</t>
  </si>
  <si>
    <t>实施面积（亩）</t>
  </si>
  <si>
    <t>补贴金额（元）</t>
  </si>
  <si>
    <t>基地实测产量（公斤）</t>
  </si>
  <si>
    <t>关键增产措施</t>
  </si>
  <si>
    <t>增产率100%</t>
  </si>
  <si>
    <t>漳源镇</t>
  </si>
  <si>
    <t>玉米</t>
  </si>
  <si>
    <t>漳源镇乔村村股份经济合作社</t>
  </si>
  <si>
    <t>使用缓释肥和叶面肥、“一喷多促”</t>
  </si>
  <si>
    <t>沁州黄镇</t>
  </si>
  <si>
    <t>沁州黄镇白家沟村股份经济合作社</t>
  </si>
  <si>
    <t>郭村镇</t>
  </si>
  <si>
    <t>郭村镇开村村股份经济合作社</t>
  </si>
  <si>
    <t>机收减损</t>
  </si>
  <si>
    <t>定昌镇</t>
  </si>
  <si>
    <t>定昌镇青屯村股份经济合作社</t>
  </si>
  <si>
    <t>漳源镇沁县树川家庭农场</t>
  </si>
  <si>
    <t>一免五增艺机一体化技术模式、“一喷多促”</t>
  </si>
  <si>
    <t>迎春村农业开发有限公司</t>
  </si>
  <si>
    <t>一免五增艺机一体化技术模式、“一喷多促”，机收减损等配套技术</t>
  </si>
  <si>
    <t>故县镇</t>
  </si>
  <si>
    <t>高粱</t>
  </si>
  <si>
    <t>故县镇南集村股份经济合作社</t>
  </si>
  <si>
    <t>种植大户李宏伟</t>
  </si>
  <si>
    <t>故县镇南仁村股份经济合作社</t>
  </si>
  <si>
    <t>沁州黄镇盘道村股份经济合作社</t>
  </si>
  <si>
    <t>沁州黄镇尚义村股份经济合作社</t>
  </si>
  <si>
    <t>牛寺乡</t>
  </si>
  <si>
    <t>牛寺乡南牛寺村股份经济合作社</t>
  </si>
  <si>
    <t>沁州黄镇圪垯上村股份经济合作社</t>
  </si>
  <si>
    <t>沁州黄镇东庄村股份经济合作社</t>
  </si>
  <si>
    <t>松村镇</t>
  </si>
  <si>
    <t>松村镇古台村股份经济合作社</t>
  </si>
  <si>
    <t>松村镇青修村股份经济合作社</t>
  </si>
  <si>
    <t>共16个主体                       合             计</t>
  </si>
  <si>
    <t>主体类别</t>
  </si>
  <si>
    <t>实施地点</t>
  </si>
  <si>
    <t>集中连片实施面积（亩）</t>
  </si>
  <si>
    <t>土地归属</t>
  </si>
  <si>
    <t>农业合作类</t>
  </si>
  <si>
    <t>故县镇南集村</t>
  </si>
  <si>
    <t>自有</t>
  </si>
  <si>
    <t>沁州黄镇尚义村</t>
  </si>
  <si>
    <t>故县镇南仁村</t>
  </si>
  <si>
    <t>沁州黄镇东庄村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</si>
</sst>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pane ySplit="1" topLeftCell="A2" activePane="bottomLeft" state="frozen"/>
      <selection/>
      <selection pane="bottomLeft" activeCell="K17" sqref="K17"/>
    </sheetView>
  </sheetViews>
  <sheetFormatPr defaultColWidth="9" defaultRowHeight="14.25" customHeight="1"/>
  <cols>
    <col min="1" max="1" width="9.375" style="19" customWidth="1"/>
    <col min="2" max="2" width="10.575" style="19" customWidth="1"/>
    <col min="3" max="3" width="34.5583333333333" style="1" customWidth="1"/>
    <col min="4" max="5" width="14.25" style="1" customWidth="1"/>
    <col min="6" max="6" width="12.625" style="20"/>
    <col min="7" max="7" width="43.525" style="1" customWidth="1"/>
    <col min="8" max="8" width="12.625"/>
    <col min="12" max="13" width="12.625"/>
  </cols>
  <sheetData>
    <row r="1" s="17" customFormat="1" ht="66" customHeight="1" spans="1:8">
      <c r="A1" s="2" t="s">
        <v>0</v>
      </c>
      <c r="B1" s="2" t="s">
        <v>1</v>
      </c>
      <c r="C1" s="3" t="s">
        <v>2</v>
      </c>
      <c r="D1" s="3" t="s">
        <v>3</v>
      </c>
      <c r="E1" s="27" t="s">
        <v>4</v>
      </c>
      <c r="F1" s="27" t="s">
        <v>5</v>
      </c>
      <c r="G1" s="27" t="s">
        <v>6</v>
      </c>
      <c r="H1" s="27" t="s">
        <v>7</v>
      </c>
    </row>
    <row r="2" s="17" customFormat="1" ht="30" customHeight="1" spans="1:10">
      <c r="A2" s="21" t="s">
        <v>8</v>
      </c>
      <c r="B2" s="22" t="s">
        <v>9</v>
      </c>
      <c r="C2" s="23" t="s">
        <v>10</v>
      </c>
      <c r="D2" s="23">
        <v>2570.3</v>
      </c>
      <c r="E2" s="23">
        <f>D2*50</f>
        <v>128515</v>
      </c>
      <c r="F2" s="8">
        <v>561.79</v>
      </c>
      <c r="G2" s="28" t="s">
        <v>11</v>
      </c>
      <c r="H2" s="29">
        <f>(F2-$I$2)/$I$2*100</f>
        <v>25.2597547380156</v>
      </c>
      <c r="I2" s="35">
        <v>448.5</v>
      </c>
      <c r="J2" s="36"/>
    </row>
    <row r="3" s="18" customFormat="1" ht="30" customHeight="1" spans="1:10">
      <c r="A3" s="21" t="s">
        <v>12</v>
      </c>
      <c r="B3" s="22" t="s">
        <v>9</v>
      </c>
      <c r="C3" s="23" t="s">
        <v>13</v>
      </c>
      <c r="D3" s="23">
        <v>1764</v>
      </c>
      <c r="E3" s="23">
        <f t="shared" ref="E3:E18" si="0">D3*50</f>
        <v>88200</v>
      </c>
      <c r="F3" s="8">
        <v>550.14</v>
      </c>
      <c r="G3" s="28" t="s">
        <v>11</v>
      </c>
      <c r="H3" s="29">
        <f>(F3-$I$2)/$I$2*100</f>
        <v>22.6622073578595</v>
      </c>
      <c r="I3" s="37">
        <v>455.6</v>
      </c>
      <c r="J3" s="37"/>
    </row>
    <row r="4" s="18" customFormat="1" ht="30" customHeight="1" spans="1:10">
      <c r="A4" s="21" t="s">
        <v>14</v>
      </c>
      <c r="B4" s="21" t="s">
        <v>9</v>
      </c>
      <c r="C4" s="24" t="s">
        <v>15</v>
      </c>
      <c r="D4" s="21">
        <v>1450</v>
      </c>
      <c r="E4" s="23">
        <f t="shared" si="0"/>
        <v>72500</v>
      </c>
      <c r="F4" s="8">
        <v>549.87</v>
      </c>
      <c r="G4" s="30" t="s">
        <v>16</v>
      </c>
      <c r="H4" s="29">
        <f>(F4-$I$2)/$I$2*100</f>
        <v>22.6020066889632</v>
      </c>
      <c r="I4" s="37"/>
      <c r="J4" s="37"/>
    </row>
    <row r="5" s="18" customFormat="1" ht="30" customHeight="1" spans="1:8">
      <c r="A5" s="21" t="s">
        <v>17</v>
      </c>
      <c r="B5" s="22" t="s">
        <v>9</v>
      </c>
      <c r="C5" s="25" t="s">
        <v>18</v>
      </c>
      <c r="D5" s="23">
        <v>1087.1</v>
      </c>
      <c r="E5" s="23">
        <f t="shared" si="0"/>
        <v>54355</v>
      </c>
      <c r="F5" s="8">
        <v>548.09</v>
      </c>
      <c r="G5" s="28" t="s">
        <v>11</v>
      </c>
      <c r="H5" s="29">
        <f>(F5-$I$2)/$I$2*100</f>
        <v>22.2051282051282</v>
      </c>
    </row>
    <row r="6" ht="30" customHeight="1" spans="1:8">
      <c r="A6" s="21" t="s">
        <v>8</v>
      </c>
      <c r="B6" s="22" t="s">
        <v>9</v>
      </c>
      <c r="C6" s="22" t="s">
        <v>19</v>
      </c>
      <c r="D6" s="22">
        <v>2132</v>
      </c>
      <c r="E6" s="23">
        <f t="shared" si="0"/>
        <v>106600</v>
      </c>
      <c r="F6" s="8">
        <v>547.18</v>
      </c>
      <c r="G6" s="28" t="s">
        <v>20</v>
      </c>
      <c r="H6" s="29">
        <f>(F6-$I$2)/$I$2*100</f>
        <v>22.0022296544036</v>
      </c>
    </row>
    <row r="7" ht="30" customHeight="1" spans="1:8">
      <c r="A7" s="21" t="s">
        <v>17</v>
      </c>
      <c r="B7" s="22" t="s">
        <v>9</v>
      </c>
      <c r="C7" s="23" t="s">
        <v>21</v>
      </c>
      <c r="D7" s="23">
        <v>558</v>
      </c>
      <c r="E7" s="23">
        <f t="shared" si="0"/>
        <v>27900</v>
      </c>
      <c r="F7" s="8">
        <v>546.86</v>
      </c>
      <c r="G7" s="28" t="s">
        <v>22</v>
      </c>
      <c r="H7" s="29">
        <f>(F7-$I$2)/$I$2*100</f>
        <v>21.9308807134894</v>
      </c>
    </row>
    <row r="8" ht="30" customHeight="1" spans="1:8">
      <c r="A8" s="5" t="s">
        <v>23</v>
      </c>
      <c r="B8" s="5" t="s">
        <v>24</v>
      </c>
      <c r="C8" s="4" t="s">
        <v>25</v>
      </c>
      <c r="D8" s="5">
        <v>500</v>
      </c>
      <c r="E8" s="23">
        <f t="shared" si="0"/>
        <v>25000</v>
      </c>
      <c r="F8" s="14">
        <v>545.61</v>
      </c>
      <c r="G8" s="31" t="s">
        <v>11</v>
      </c>
      <c r="H8" s="29">
        <f>(F8-$I$3)/$I$3*100</f>
        <v>19.7563652326602</v>
      </c>
    </row>
    <row r="9" ht="30" customHeight="1" spans="1:8">
      <c r="A9" s="21" t="s">
        <v>12</v>
      </c>
      <c r="B9" s="22" t="s">
        <v>9</v>
      </c>
      <c r="C9" s="25" t="s">
        <v>26</v>
      </c>
      <c r="D9" s="23">
        <v>530</v>
      </c>
      <c r="E9" s="23">
        <f t="shared" si="0"/>
        <v>26500</v>
      </c>
      <c r="F9" s="8">
        <v>540.36</v>
      </c>
      <c r="G9" s="28" t="s">
        <v>11</v>
      </c>
      <c r="H9" s="29">
        <f>(F9-$I$2)/$I$2*100</f>
        <v>20.4816053511706</v>
      </c>
    </row>
    <row r="10" ht="30" customHeight="1" spans="1:8">
      <c r="A10" s="5" t="s">
        <v>23</v>
      </c>
      <c r="B10" s="5" t="s">
        <v>24</v>
      </c>
      <c r="C10" s="4" t="s">
        <v>27</v>
      </c>
      <c r="D10" s="5">
        <v>500</v>
      </c>
      <c r="E10" s="23">
        <f t="shared" si="0"/>
        <v>25000</v>
      </c>
      <c r="F10" s="14">
        <v>536.98</v>
      </c>
      <c r="G10" s="28" t="s">
        <v>11</v>
      </c>
      <c r="H10" s="29">
        <f>(F10-$I$3)/$I$3*100</f>
        <v>17.8621597892888</v>
      </c>
    </row>
    <row r="11" ht="30" customHeight="1" spans="1:8">
      <c r="A11" s="21" t="s">
        <v>12</v>
      </c>
      <c r="B11" s="26" t="s">
        <v>9</v>
      </c>
      <c r="C11" s="24" t="s">
        <v>28</v>
      </c>
      <c r="D11" s="25">
        <v>1500</v>
      </c>
      <c r="E11" s="23">
        <f t="shared" si="0"/>
        <v>75000</v>
      </c>
      <c r="F11" s="8">
        <v>530.14</v>
      </c>
      <c r="G11" s="28" t="s">
        <v>11</v>
      </c>
      <c r="H11" s="29">
        <f>(F11-$I$2)/$I$2*100</f>
        <v>18.2028985507246</v>
      </c>
    </row>
    <row r="12" ht="30" customHeight="1" spans="1:8">
      <c r="A12" s="21" t="s">
        <v>12</v>
      </c>
      <c r="B12" s="22" t="s">
        <v>9</v>
      </c>
      <c r="C12" s="21" t="s">
        <v>29</v>
      </c>
      <c r="D12" s="21">
        <v>1900</v>
      </c>
      <c r="E12" s="23">
        <f t="shared" si="0"/>
        <v>95000</v>
      </c>
      <c r="F12" s="8">
        <v>525.78</v>
      </c>
      <c r="G12" s="28" t="s">
        <v>11</v>
      </c>
      <c r="H12" s="29">
        <f>(F12-$I$2)/$I$2*100</f>
        <v>17.2307692307692</v>
      </c>
    </row>
    <row r="13" ht="30" customHeight="1" spans="1:8">
      <c r="A13" s="5" t="s">
        <v>12</v>
      </c>
      <c r="B13" s="5" t="s">
        <v>24</v>
      </c>
      <c r="C13" s="5" t="s">
        <v>29</v>
      </c>
      <c r="D13" s="5">
        <v>2250</v>
      </c>
      <c r="E13" s="23">
        <f t="shared" si="0"/>
        <v>112500</v>
      </c>
      <c r="F13" s="14">
        <v>521.04</v>
      </c>
      <c r="G13" s="28" t="s">
        <v>11</v>
      </c>
      <c r="H13" s="29">
        <f>(F13-$I$3)/$I$3*100</f>
        <v>14.3634767339772</v>
      </c>
    </row>
    <row r="14" ht="30" customHeight="1" spans="1:8">
      <c r="A14" s="21" t="s">
        <v>30</v>
      </c>
      <c r="B14" s="22" t="s">
        <v>9</v>
      </c>
      <c r="C14" s="23" t="s">
        <v>31</v>
      </c>
      <c r="D14" s="23">
        <v>1508.6</v>
      </c>
      <c r="E14" s="23">
        <f t="shared" si="0"/>
        <v>75430</v>
      </c>
      <c r="F14" s="8">
        <v>520.36</v>
      </c>
      <c r="G14" s="28" t="s">
        <v>11</v>
      </c>
      <c r="H14" s="29">
        <f>(F14-$I$2)/$I$2*100</f>
        <v>16.0222965440357</v>
      </c>
    </row>
    <row r="15" ht="30" customHeight="1" spans="1:8">
      <c r="A15" s="24" t="s">
        <v>12</v>
      </c>
      <c r="B15" s="22" t="s">
        <v>9</v>
      </c>
      <c r="C15" s="23" t="s">
        <v>32</v>
      </c>
      <c r="D15" s="23">
        <v>1000</v>
      </c>
      <c r="E15" s="23">
        <f t="shared" si="0"/>
        <v>50000</v>
      </c>
      <c r="F15" s="8">
        <v>519.84</v>
      </c>
      <c r="G15" s="28" t="s">
        <v>22</v>
      </c>
      <c r="H15" s="29">
        <f>(F15-$I$2)/$I$2*100</f>
        <v>15.9063545150502</v>
      </c>
    </row>
    <row r="16" ht="30" customHeight="1" spans="1:8">
      <c r="A16" s="4" t="s">
        <v>12</v>
      </c>
      <c r="B16" s="5" t="s">
        <v>24</v>
      </c>
      <c r="C16" s="5" t="s">
        <v>33</v>
      </c>
      <c r="D16" s="5">
        <v>2050</v>
      </c>
      <c r="E16" s="23">
        <f t="shared" si="0"/>
        <v>102500</v>
      </c>
      <c r="F16" s="15">
        <v>515.63</v>
      </c>
      <c r="G16" s="28" t="s">
        <v>11</v>
      </c>
      <c r="H16" s="29">
        <f>(F16-$I$3)/$I$3*100</f>
        <v>13.1760316066725</v>
      </c>
    </row>
    <row r="17" ht="30" customHeight="1" spans="1:8">
      <c r="A17" s="21" t="s">
        <v>34</v>
      </c>
      <c r="B17" s="22" t="s">
        <v>9</v>
      </c>
      <c r="C17" s="23" t="s">
        <v>35</v>
      </c>
      <c r="D17" s="23">
        <v>2000</v>
      </c>
      <c r="E17" s="23">
        <f t="shared" si="0"/>
        <v>100000</v>
      </c>
      <c r="F17" s="8">
        <v>512.91</v>
      </c>
      <c r="G17" s="30" t="s">
        <v>16</v>
      </c>
      <c r="H17" s="29">
        <f>(F17-$I$2)/$I$2*100</f>
        <v>14.3612040133779</v>
      </c>
    </row>
    <row r="18" ht="30" customHeight="1" spans="1:8">
      <c r="A18" s="21" t="s">
        <v>34</v>
      </c>
      <c r="B18" s="22" t="s">
        <v>9</v>
      </c>
      <c r="C18" s="23" t="s">
        <v>36</v>
      </c>
      <c r="D18" s="23">
        <v>1700</v>
      </c>
      <c r="E18" s="23">
        <f t="shared" si="0"/>
        <v>85000</v>
      </c>
      <c r="F18" s="32">
        <v>505.11</v>
      </c>
      <c r="G18" s="33" t="s">
        <v>16</v>
      </c>
      <c r="H18" s="34">
        <f>(F18-$I$2)/$I$2*100</f>
        <v>12.6220735785953</v>
      </c>
    </row>
    <row r="19" ht="33" customHeight="1" spans="1:8">
      <c r="A19" s="6" t="s">
        <v>37</v>
      </c>
      <c r="B19" s="7"/>
      <c r="C19" s="7"/>
      <c r="D19" s="10">
        <f>SUM(D2:D18)</f>
        <v>25000</v>
      </c>
      <c r="E19" s="10">
        <f>SUM(E2:E18)</f>
        <v>1250000</v>
      </c>
      <c r="F19" s="10"/>
      <c r="G19" s="10"/>
      <c r="H19" s="10"/>
    </row>
  </sheetData>
  <sortState ref="A2:I18">
    <sortCondition ref="F2" descending="1"/>
  </sortState>
  <mergeCells count="2">
    <mergeCell ref="A19:C19"/>
    <mergeCell ref="F19:H19"/>
  </mergeCells>
  <pageMargins left="0.75" right="0.75" top="1" bottom="1" header="0.5" footer="1"/>
  <pageSetup paperSize="9" scale="75" fitToHeight="0" orientation="landscape" horizontalDpi="600" verticalDpi="600"/>
  <headerFooter/>
  <ignoredErrors>
    <ignoredError sqref="H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:I6"/>
    </sheetView>
  </sheetViews>
  <sheetFormatPr defaultColWidth="9" defaultRowHeight="14.25" customHeight="1" outlineLevelRow="5"/>
  <cols>
    <col min="1" max="2" width="9" style="1"/>
    <col min="3" max="3" width="31.5" style="1" customWidth="1"/>
    <col min="4" max="4" width="11.5" style="1" customWidth="1"/>
    <col min="5" max="5" width="16" style="1" customWidth="1"/>
    <col min="6" max="7" width="9" style="1"/>
    <col min="8" max="8" width="32.625" style="1" customWidth="1"/>
    <col min="9" max="9" width="11.75" style="1" customWidth="1"/>
  </cols>
  <sheetData>
    <row r="1" ht="57" customHeight="1" spans="1:9">
      <c r="A1" s="2" t="s">
        <v>0</v>
      </c>
      <c r="B1" s="2" t="s">
        <v>1</v>
      </c>
      <c r="C1" s="3" t="s">
        <v>2</v>
      </c>
      <c r="D1" s="3" t="s">
        <v>38</v>
      </c>
      <c r="E1" s="3" t="s">
        <v>39</v>
      </c>
      <c r="F1" s="3" t="s">
        <v>40</v>
      </c>
      <c r="G1" s="2" t="s">
        <v>41</v>
      </c>
      <c r="H1" s="3" t="s">
        <v>6</v>
      </c>
      <c r="I1" s="13" t="s">
        <v>5</v>
      </c>
    </row>
    <row r="2" ht="30" customHeight="1" spans="1:9">
      <c r="A2" s="4" t="s">
        <v>23</v>
      </c>
      <c r="B2" s="5" t="s">
        <v>24</v>
      </c>
      <c r="C2" s="5" t="s">
        <v>25</v>
      </c>
      <c r="D2" s="5" t="s">
        <v>42</v>
      </c>
      <c r="E2" s="5" t="s">
        <v>43</v>
      </c>
      <c r="F2" s="5">
        <v>500</v>
      </c>
      <c r="G2" s="5" t="s">
        <v>44</v>
      </c>
      <c r="H2" s="8" t="s">
        <v>11</v>
      </c>
      <c r="I2" s="14">
        <v>550.16</v>
      </c>
    </row>
    <row r="3" ht="30" customHeight="1" spans="1:9">
      <c r="A3" s="4" t="s">
        <v>12</v>
      </c>
      <c r="B3" s="5" t="s">
        <v>24</v>
      </c>
      <c r="C3" s="5" t="s">
        <v>29</v>
      </c>
      <c r="D3" s="5" t="s">
        <v>42</v>
      </c>
      <c r="E3" s="5" t="s">
        <v>45</v>
      </c>
      <c r="F3" s="5">
        <v>2250</v>
      </c>
      <c r="G3" s="5" t="s">
        <v>44</v>
      </c>
      <c r="H3" s="8" t="s">
        <v>11</v>
      </c>
      <c r="I3" s="14">
        <v>546.15</v>
      </c>
    </row>
    <row r="4" ht="30" customHeight="1" spans="1:9">
      <c r="A4" s="5" t="s">
        <v>23</v>
      </c>
      <c r="B4" s="5" t="s">
        <v>24</v>
      </c>
      <c r="C4" s="5" t="s">
        <v>27</v>
      </c>
      <c r="D4" s="5" t="s">
        <v>42</v>
      </c>
      <c r="E4" s="5" t="s">
        <v>46</v>
      </c>
      <c r="F4" s="5">
        <v>500</v>
      </c>
      <c r="G4" s="5" t="s">
        <v>44</v>
      </c>
      <c r="H4" s="8" t="s">
        <v>11</v>
      </c>
      <c r="I4" s="14">
        <v>524.91</v>
      </c>
    </row>
    <row r="5" ht="30" customHeight="1" spans="1:9">
      <c r="A5" s="5" t="s">
        <v>12</v>
      </c>
      <c r="B5" s="5" t="s">
        <v>24</v>
      </c>
      <c r="C5" s="5" t="s">
        <v>33</v>
      </c>
      <c r="D5" s="5" t="s">
        <v>42</v>
      </c>
      <c r="E5" s="5" t="s">
        <v>47</v>
      </c>
      <c r="F5" s="5">
        <v>2050</v>
      </c>
      <c r="G5" s="5" t="s">
        <v>44</v>
      </c>
      <c r="H5" s="8" t="s">
        <v>11</v>
      </c>
      <c r="I5" s="15">
        <v>511.05</v>
      </c>
    </row>
    <row r="6" customHeight="1" spans="1:9">
      <c r="A6" s="6" t="s">
        <v>37</v>
      </c>
      <c r="B6" s="7"/>
      <c r="C6" s="7"/>
      <c r="D6" s="7"/>
      <c r="E6" s="9"/>
      <c r="F6" s="10" t="e">
        <f>SUM(#REF!)</f>
        <v>#REF!</v>
      </c>
      <c r="G6" s="11"/>
      <c r="H6" s="12"/>
      <c r="I6" s="16"/>
    </row>
  </sheetData>
  <sortState ref="A2:I6">
    <sortCondition ref="I2" descending="1"/>
  </sortState>
  <mergeCells count="2">
    <mergeCell ref="A6:E6"/>
    <mergeCell ref="G6:I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5" sqref="K5"/>
    </sheetView>
  </sheetViews>
  <sheetFormatPr defaultColWidth="9" defaultRowHeight="14.25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CNGC207</cp:lastModifiedBy>
  <cp:revision>0</cp:revision>
  <dcterms:created xsi:type="dcterms:W3CDTF">2025-01-15T15:32:00Z</dcterms:created>
  <dcterms:modified xsi:type="dcterms:W3CDTF">2025-11-04T11:07:55Z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3F3D02050A5D7648B163096915FE4224_43</vt:lpwstr>
  </property>
  <property fmtid="{D5CDD505-2E9C-101B-9397-08002B2CF9AE}" pid="3" name="KSOProductBuildVer">
    <vt:lpwstr>2052-12.8.2.21176</vt:lpwstr>
  </property>
</Properties>
</file>